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2. Февраль\Расходные материалы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Лист1!$A$9:$Z$18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Лист1!$A$22:$L$22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J17" i="1" l="1"/>
  <c r="J16" i="1"/>
  <c r="J15" i="1"/>
  <c r="J14" i="1"/>
  <c r="J13" i="1"/>
  <c r="J12" i="1"/>
  <c r="J11" i="1"/>
  <c r="J10" i="1"/>
  <c r="J9" i="1"/>
  <c r="K17" i="1" l="1"/>
  <c r="K16" i="1"/>
  <c r="K15" i="1"/>
  <c r="K12" i="1"/>
  <c r="K11" i="1"/>
  <c r="K10" i="1"/>
  <c r="K13" i="1"/>
  <c r="K14" i="1"/>
  <c r="J18" i="1" l="1"/>
  <c r="K9" i="1"/>
  <c r="K18" i="1" s="1"/>
  <c r="B5" i="2"/>
  <c r="K19" i="1" l="1"/>
</calcChain>
</file>

<file path=xl/sharedStrings.xml><?xml version="1.0" encoding="utf-8"?>
<sst xmlns="http://schemas.openxmlformats.org/spreadsheetml/2006/main" count="81" uniqueCount="64">
  <si>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</si>
  <si>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</si>
  <si>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</si>
  <si>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</si>
  <si>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</si>
  <si>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</si>
  <si>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</si>
  <si>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</si>
  <si>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</si>
  <si>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</si>
  <si>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</si>
  <si>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</si>
  <si>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</si>
  <si>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</si>
  <si>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</si>
  <si>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</si>
  <si>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</si>
  <si>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Производитель</t>
  </si>
  <si>
    <t>4.2, Developer  (build 122-D7)</t>
  </si>
  <si>
    <t>Query2</t>
  </si>
  <si>
    <t>Республика Башкортостан</t>
  </si>
  <si>
    <t>Поставка расходных материалов для сварочных аппаратов ОВ</t>
  </si>
  <si>
    <t>, тел. , эл.почта:</t>
  </si>
  <si>
    <t/>
  </si>
  <si>
    <t>Декабрь 2018</t>
  </si>
  <si>
    <t>Мухамадеев Алексей Викторович</t>
  </si>
  <si>
    <t>(347)221-55-87</t>
  </si>
  <si>
    <t>Отдел эксплуатации технической инфраструктуры</t>
  </si>
  <si>
    <t>Приложение 1.1</t>
  </si>
  <si>
    <t>Батарея BTR-06/S 4,5Ач</t>
  </si>
  <si>
    <t>шт</t>
  </si>
  <si>
    <t>Электроды Fujikura FSM-60S</t>
  </si>
  <si>
    <t>пар</t>
  </si>
  <si>
    <t>Электроды SWIFT F1</t>
  </si>
  <si>
    <t>Электроды Sumitomo Type-25E/39/66/71 ER-10 (2шт)</t>
  </si>
  <si>
    <t>Аккумулятор F1-B для сварочного аппарата ILSINTECH SWIFT F-1</t>
  </si>
  <si>
    <t>Аккумулятор BTR-08 13,2В 4,5Ач</t>
  </si>
  <si>
    <t>Аккумулятор BU-66L 9Ач</t>
  </si>
  <si>
    <t>Аккумулятор BU-66S 4,5Ач для сварочного аппарата Sumitomo</t>
  </si>
  <si>
    <t>Съемная аккумуляторная батарея BTR-06S используется для автономного питания сварочных аппаратов Fujikura ( модели FSM-50S, FSM-50R, FSM-17S, FSM-17S-FH, FSM-17R), обеспечивает до 80 циклов сварки/термоусадки на одном заряде. Емкость - 4,5 А/ч, напряжение на выходе - 13.2 В</t>
  </si>
  <si>
    <t>Электроды Fujikura ELCT2-20A предназначены для замены выработавших ресурс электродов в сварочных аппаратах моделей Fujikura FSM-80S/60S/50S/17S/18S</t>
  </si>
  <si>
    <t xml:space="preserve">Сменные электроды EI-19 для Ilsintech Swift F1
</t>
  </si>
  <si>
    <t>`</t>
  </si>
  <si>
    <t>Аккумуляторная батарея F1-B для сварочного аппарата ILSINTECH SWIFT F-1 (компрект 2 шт.)</t>
  </si>
  <si>
    <t>Аккумуляторная батарея Fujikura BTR-08 используется для автономного питания сварочных аппаратов FSM-60S, FSM-18S, FSM-60R, FSM-18R. В зависимости от модели сварочного аппарата, аккумулятор BTR-08, обеспечивает до 160 циклов сварки-термоусадки. Емкость - 4,5 Ач, Напряжение на выходе - 13.2 В.</t>
  </si>
  <si>
    <t>Съемная аккумуляторная батарея BU-66L предназначена специально для использования в сварочных аппаратах оптоволокна Sumitomo Type-39 и Type-66.  Емкость - 4,5 Ач, Напряжение на выходе - 13.2 В.</t>
  </si>
  <si>
    <t xml:space="preserve">Адаптер сетевой ADC-11 для Fujikura FSM-50S/17S
Предназначен для работы в аппаратах FSM-50S, FSM-50R, FSM-17S и FSM-17R.
Работает от сети переменного тока 100-240 V, а также может подключаться к автомобильной сети 12V шнурами DCC-12 (разъем прикуривателя) и DCC-13 (разъем типа крокодил). Адаптер также служит для зарядки батареи BTR-06S(L).
</t>
  </si>
  <si>
    <t>Сменный комплект электродов для сварочных аппаратов Sumitomo.Предназначены для замены выработавших ресурс электродов у сварочных аппаратов Sumitomo Type-25E/39/66/71.</t>
  </si>
  <si>
    <t>Съемная аккумуляторная батарея BU-66L предназначена специально для использования в сварочных аппаратах Sumitomo Type-39 и Type-66.  Емкость - 9 Ач, Напряжение на выходе - 13.2 В.</t>
  </si>
  <si>
    <t>Устройство зарядное Fujikura ADC-11 для питания сварочных аппаратов Fujikura FSM-50S, FSM-17S, FSM-50R, FSM-17R и зарядки аккумуляторов Fujikura</t>
  </si>
  <si>
    <t>Fujikurа</t>
  </si>
  <si>
    <t>Sumitomo</t>
  </si>
  <si>
    <t>Ilsintech</t>
  </si>
  <si>
    <t xml:space="preserve">Предложение претендента </t>
  </si>
  <si>
    <t>цена за единицу измерения без НДС, включая стоимость тары и доставку, рубли РФ</t>
  </si>
  <si>
    <t>цена за единицу измерения с учетом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</si>
  <si>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</si>
  <si>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</si>
  <si>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Итого:</t>
  </si>
  <si>
    <t>Форма 3 ТЕХНИКО-КОММЕРЧЕСКОЕ ПРЕДЛОЖЕНИЕ
Приложение к Заявке на участие в Открытом запросе котировок от «___» __________ 20___ г. № ______
                                                                                           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 на поставку расходных материалов для сварочных аппаратов ОВ</t>
  </si>
  <si>
    <r>
      <t xml:space="preserve">1. Цена договора ___________________________ руб. (с НДС 18% , _________ руб., без учета НДС, НДС не облагается)
                                                                                                                             указать необходимое
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</t>
    </r>
    <r>
      <rPr>
        <sz val="11"/>
        <color theme="0" tint="-0.499984740745262"/>
        <rFont val="Times New Roman"/>
        <family val="1"/>
        <charset val="204"/>
      </rPr>
      <t xml:space="preserve">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 </t>
    </r>
  </si>
  <si>
    <t>страна происхождения товара</t>
  </si>
  <si>
    <t xml:space="preserve">в течение 30 календарных дней со дня заключения договора </t>
  </si>
  <si>
    <t>Республика Башкортостан, г. Уфа, ул. Каспийская, д.14, Иксанова Ф.С. 89053527779, Вязовская Н.А. 89872597248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</si>
</sst>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0" tint="-0.499984740745262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0">
    <xf numFmtId="0" fontId="0" fillId="0" borderId="0" xfId="0"/>
    <xf numFmtId="0" fontId="0" fillId="0" borderId="0" xfId="0" quotePrefix="1"/>
    <xf numFmtId="49" fontId="0" fillId="0" borderId="0" xfId="0" applyNumberFormat="1"/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wrapText="1"/>
    </xf>
    <xf numFmtId="0" fontId="4" fillId="0" borderId="0" xfId="0" applyFont="1" applyAlignment="1">
      <alignment horizontal="left"/>
    </xf>
    <xf numFmtId="0" fontId="4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2" fontId="2" fillId="0" borderId="1" xfId="0" applyNumberFormat="1" applyFont="1" applyBorder="1" applyAlignment="1">
      <alignment horizontal="right" vertical="top" wrapText="1"/>
    </xf>
    <xf numFmtId="0" fontId="2" fillId="0" borderId="3" xfId="0" applyFont="1" applyBorder="1"/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164" fontId="2" fillId="0" borderId="1" xfId="0" applyNumberFormat="1" applyFont="1" applyBorder="1" applyAlignment="1">
      <alignment horizontal="right"/>
    </xf>
    <xf numFmtId="0" fontId="2" fillId="0" borderId="11" xfId="0" applyFont="1" applyBorder="1"/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4" fontId="2" fillId="0" borderId="5" xfId="0" applyNumberFormat="1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4" fontId="4" fillId="0" borderId="4" xfId="0" applyNumberFormat="1" applyFont="1" applyBorder="1" applyAlignment="1">
      <alignment horizontal="right"/>
    </xf>
    <xf numFmtId="0" fontId="2" fillId="0" borderId="1" xfId="0" applyFont="1" applyBorder="1"/>
    <xf numFmtId="0" fontId="3" fillId="0" borderId="5" xfId="0" applyFont="1" applyBorder="1" applyAlignment="1">
      <alignment vertical="center" textRotation="90" wrapText="1" readingOrder="1"/>
    </xf>
    <xf numFmtId="0" fontId="7" fillId="0" borderId="2" xfId="0" applyFont="1" applyBorder="1" applyAlignment="1">
      <alignment vertical="center" textRotation="90" wrapText="1" readingOrder="1"/>
    </xf>
    <xf numFmtId="0" fontId="4" fillId="0" borderId="0" xfId="0" applyFont="1" applyAlignment="1">
      <alignment horizontal="center" vertical="center"/>
    </xf>
    <xf numFmtId="0" fontId="0" fillId="0" borderId="0" xfId="0" applyAlignment="1"/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  <xf numFmtId="0" fontId="3" fillId="0" borderId="6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3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/>
    </xf>
    <xf numFmtId="0" fontId="0" fillId="0" borderId="0" xfId="0" applyAlignment="1">
      <alignment wrapText="1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0" fillId="0" borderId="7" xfId="0" applyBorder="1" applyAlignment="1"/>
    <xf numFmtId="0" fontId="0" fillId="0" borderId="8" xfId="0" applyBorder="1" applyAlignment="1"/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0" fillId="0" borderId="7" xfId="0" applyBorder="1" applyAlignment="1">
      <alignment vertical="top" wrapText="1"/>
    </xf>
    <xf numFmtId="0" fontId="0" fillId="0" borderId="8" xfId="0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B2:Q30"/>
  <sheetViews>
    <sheetView tabSelected="1" topLeftCell="A19" zoomScaleNormal="100" zoomScaleSheetLayoutView="100" workbookViewId="0">
      <selection activeCell="D22" sqref="D22:O22"/>
    </sheetView>
  </sheetViews>
  <sheetFormatPr defaultRowHeight="15" x14ac:dyDescent="0.25"/>
  <cols>
    <col min="1" max="1" width="0.85546875" style="8" customWidth="1"/>
    <col min="2" max="2" width="8.42578125" style="8" customWidth="1"/>
    <col min="3" max="3" width="26.42578125" style="8" customWidth="1"/>
    <col min="4" max="4" width="14.140625" style="8" customWidth="1"/>
    <col min="5" max="5" width="32" style="8" customWidth="1"/>
    <col min="6" max="6" width="9.140625" style="8"/>
    <col min="7" max="7" width="7.7109375" style="8" customWidth="1"/>
    <col min="8" max="8" width="5.42578125" style="9" customWidth="1"/>
    <col min="9" max="9" width="12.7109375" style="8" customWidth="1"/>
    <col min="10" max="10" width="13.42578125" style="8" customWidth="1"/>
    <col min="11" max="11" width="13" style="8" customWidth="1"/>
    <col min="12" max="12" width="15" style="8" customWidth="1"/>
    <col min="13" max="13" width="14.7109375" style="8" customWidth="1"/>
    <col min="14" max="14" width="15.7109375" style="8" customWidth="1"/>
    <col min="15" max="15" width="16.42578125" style="8" customWidth="1"/>
    <col min="16" max="16384" width="9.140625" style="8"/>
  </cols>
  <sheetData>
    <row r="2" spans="2:16" ht="139.5" customHeight="1" x14ac:dyDescent="0.25">
      <c r="B2" s="37" t="s">
        <v>59</v>
      </c>
      <c r="C2" s="37"/>
      <c r="D2" s="37"/>
      <c r="E2" s="37"/>
      <c r="F2" s="37"/>
      <c r="G2" s="37"/>
      <c r="H2" s="37"/>
      <c r="I2" s="37"/>
      <c r="J2" s="37"/>
      <c r="K2" s="37"/>
      <c r="L2" s="36"/>
      <c r="M2" s="36"/>
      <c r="N2" s="36"/>
      <c r="O2" s="36"/>
    </row>
    <row r="3" spans="2:16" ht="24.75" customHeight="1" x14ac:dyDescent="0.25">
      <c r="B3" s="10"/>
      <c r="C3" s="10"/>
      <c r="D3" s="10"/>
      <c r="E3" s="10"/>
      <c r="F3" s="10"/>
      <c r="G3" s="10"/>
      <c r="H3" s="10"/>
      <c r="I3" s="10"/>
      <c r="J3" s="10"/>
      <c r="K3" s="10"/>
    </row>
    <row r="4" spans="2:16" ht="25.5" customHeight="1" x14ac:dyDescent="0.25">
      <c r="B4" s="35" t="s">
        <v>7</v>
      </c>
      <c r="C4" s="35"/>
      <c r="D4" s="35"/>
      <c r="E4" s="35"/>
      <c r="F4" s="35"/>
      <c r="G4" s="35"/>
      <c r="H4" s="35"/>
      <c r="I4" s="35"/>
      <c r="J4" s="35"/>
      <c r="K4" s="35"/>
      <c r="L4" s="36"/>
      <c r="M4" s="36"/>
      <c r="N4" s="36"/>
      <c r="O4" s="36"/>
      <c r="P4" s="36"/>
    </row>
    <row r="5" spans="2:16" x14ac:dyDescent="0.25">
      <c r="C5" s="11"/>
      <c r="D5" s="11"/>
      <c r="E5" s="12"/>
      <c r="G5" s="12"/>
      <c r="L5" s="13"/>
    </row>
    <row r="6" spans="2:16" x14ac:dyDescent="0.25">
      <c r="B6" s="44" t="s">
        <v>0</v>
      </c>
      <c r="C6" s="44" t="s">
        <v>9</v>
      </c>
      <c r="D6" s="38" t="s">
        <v>17</v>
      </c>
      <c r="E6" s="44" t="s">
        <v>1</v>
      </c>
      <c r="F6" s="44" t="s">
        <v>8</v>
      </c>
      <c r="G6" s="56" t="s">
        <v>10</v>
      </c>
      <c r="H6" s="57"/>
      <c r="I6" s="48" t="s">
        <v>11</v>
      </c>
      <c r="J6" s="46" t="s">
        <v>12</v>
      </c>
      <c r="K6" s="45" t="s">
        <v>14</v>
      </c>
      <c r="L6" s="52" t="s">
        <v>53</v>
      </c>
      <c r="M6" s="53"/>
      <c r="N6" s="54"/>
      <c r="O6" s="55"/>
      <c r="P6" s="33" t="s">
        <v>61</v>
      </c>
    </row>
    <row r="7" spans="2:16" s="14" customFormat="1" ht="77.25" customHeight="1" x14ac:dyDescent="0.25">
      <c r="B7" s="44"/>
      <c r="C7" s="44"/>
      <c r="D7" s="39"/>
      <c r="E7" s="44"/>
      <c r="F7" s="44"/>
      <c r="G7" s="58"/>
      <c r="H7" s="59"/>
      <c r="I7" s="49"/>
      <c r="J7" s="47"/>
      <c r="K7" s="45"/>
      <c r="L7" s="3" t="s">
        <v>54</v>
      </c>
      <c r="M7" s="3" t="s">
        <v>55</v>
      </c>
      <c r="N7" s="4" t="s">
        <v>56</v>
      </c>
      <c r="O7" s="4" t="s">
        <v>57</v>
      </c>
      <c r="P7" s="34"/>
    </row>
    <row r="8" spans="2:16" x14ac:dyDescent="0.25">
      <c r="B8" s="5">
        <v>1</v>
      </c>
      <c r="C8" s="5">
        <v>2</v>
      </c>
      <c r="D8" s="5">
        <v>3</v>
      </c>
      <c r="E8" s="5">
        <v>4</v>
      </c>
      <c r="F8" s="5">
        <v>5</v>
      </c>
      <c r="G8" s="42">
        <v>6</v>
      </c>
      <c r="H8" s="60"/>
      <c r="I8" s="15">
        <v>7</v>
      </c>
      <c r="J8" s="5">
        <v>8</v>
      </c>
      <c r="K8" s="5">
        <v>9</v>
      </c>
      <c r="L8" s="5">
        <v>12</v>
      </c>
      <c r="M8" s="5">
        <v>13</v>
      </c>
      <c r="N8" s="5">
        <v>14</v>
      </c>
      <c r="O8" s="5">
        <v>15</v>
      </c>
      <c r="P8" s="32">
        <v>16</v>
      </c>
    </row>
    <row r="9" spans="2:16" ht="150" x14ac:dyDescent="0.25">
      <c r="B9" s="16">
        <v>1</v>
      </c>
      <c r="C9" s="17" t="s">
        <v>29</v>
      </c>
      <c r="D9" s="17" t="s">
        <v>50</v>
      </c>
      <c r="E9" s="17" t="s">
        <v>39</v>
      </c>
      <c r="F9" s="18" t="s">
        <v>30</v>
      </c>
      <c r="G9" s="50">
        <v>4</v>
      </c>
      <c r="H9" s="51"/>
      <c r="I9" s="19">
        <v>18061.02</v>
      </c>
      <c r="J9" s="19">
        <f>I9*G9</f>
        <v>72244.08</v>
      </c>
      <c r="K9" s="19">
        <f t="shared" ref="K9:K17" si="0">1.18*J9</f>
        <v>85248.0144</v>
      </c>
      <c r="L9" s="6"/>
      <c r="M9" s="6"/>
      <c r="N9" s="6"/>
      <c r="O9" s="7"/>
      <c r="P9" s="32"/>
    </row>
    <row r="10" spans="2:16" ht="90" x14ac:dyDescent="0.25">
      <c r="B10" s="16">
        <v>2</v>
      </c>
      <c r="C10" s="17" t="s">
        <v>31</v>
      </c>
      <c r="D10" s="17" t="s">
        <v>50</v>
      </c>
      <c r="E10" s="17" t="s">
        <v>40</v>
      </c>
      <c r="F10" s="18" t="s">
        <v>32</v>
      </c>
      <c r="G10" s="50">
        <v>14</v>
      </c>
      <c r="H10" s="51"/>
      <c r="I10" s="19">
        <v>2308.56</v>
      </c>
      <c r="J10" s="19">
        <f>I10*G10</f>
        <v>32319.84</v>
      </c>
      <c r="K10" s="19">
        <f t="shared" si="0"/>
        <v>38137.411199999995</v>
      </c>
      <c r="L10" s="6"/>
      <c r="M10" s="6"/>
      <c r="N10" s="6"/>
      <c r="O10" s="7"/>
      <c r="P10" s="32"/>
    </row>
    <row r="11" spans="2:16" ht="45" x14ac:dyDescent="0.25">
      <c r="B11" s="16">
        <v>3</v>
      </c>
      <c r="C11" s="17" t="s">
        <v>33</v>
      </c>
      <c r="D11" s="17" t="s">
        <v>52</v>
      </c>
      <c r="E11" s="17" t="s">
        <v>41</v>
      </c>
      <c r="F11" s="18" t="s">
        <v>32</v>
      </c>
      <c r="G11" s="50">
        <v>20</v>
      </c>
      <c r="H11" s="51"/>
      <c r="I11" s="19">
        <v>3064.82</v>
      </c>
      <c r="J11" s="19">
        <f t="shared" ref="J11:J17" si="1">G11*I11</f>
        <v>61296.4</v>
      </c>
      <c r="K11" s="19">
        <f t="shared" si="0"/>
        <v>72329.751999999993</v>
      </c>
      <c r="L11" s="6"/>
      <c r="M11" s="6"/>
      <c r="N11" s="6"/>
      <c r="O11" s="7"/>
      <c r="P11" s="32"/>
    </row>
    <row r="12" spans="2:16" ht="105" x14ac:dyDescent="0.25">
      <c r="B12" s="16">
        <v>4</v>
      </c>
      <c r="C12" s="17" t="s">
        <v>34</v>
      </c>
      <c r="D12" s="17" t="s">
        <v>51</v>
      </c>
      <c r="E12" s="17" t="s">
        <v>47</v>
      </c>
      <c r="F12" s="18" t="s">
        <v>30</v>
      </c>
      <c r="G12" s="50">
        <v>7</v>
      </c>
      <c r="H12" s="51"/>
      <c r="I12" s="19">
        <v>4266.62</v>
      </c>
      <c r="J12" s="19">
        <f t="shared" si="1"/>
        <v>29866.34</v>
      </c>
      <c r="K12" s="19">
        <f t="shared" si="0"/>
        <v>35242.281199999998</v>
      </c>
      <c r="L12" s="6"/>
      <c r="M12" s="6"/>
      <c r="N12" s="6"/>
      <c r="O12" s="7"/>
      <c r="P12" s="32"/>
    </row>
    <row r="13" spans="2:16" ht="60" x14ac:dyDescent="0.25">
      <c r="B13" s="16">
        <v>5</v>
      </c>
      <c r="C13" s="17" t="s">
        <v>35</v>
      </c>
      <c r="D13" s="17" t="s">
        <v>52</v>
      </c>
      <c r="E13" s="17" t="s">
        <v>43</v>
      </c>
      <c r="F13" s="18" t="s">
        <v>42</v>
      </c>
      <c r="G13" s="50">
        <v>7</v>
      </c>
      <c r="H13" s="51"/>
      <c r="I13" s="19">
        <v>18281.61</v>
      </c>
      <c r="J13" s="19">
        <f t="shared" si="1"/>
        <v>127971.27</v>
      </c>
      <c r="K13" s="19">
        <f t="shared" si="0"/>
        <v>151006.0986</v>
      </c>
      <c r="L13" s="6"/>
      <c r="M13" s="6"/>
      <c r="N13" s="6"/>
      <c r="O13" s="7"/>
      <c r="P13" s="32"/>
    </row>
    <row r="14" spans="2:16" ht="180" x14ac:dyDescent="0.25">
      <c r="B14" s="16">
        <v>6</v>
      </c>
      <c r="C14" s="17" t="s">
        <v>36</v>
      </c>
      <c r="D14" s="17" t="s">
        <v>50</v>
      </c>
      <c r="E14" s="17" t="s">
        <v>44</v>
      </c>
      <c r="F14" s="18" t="s">
        <v>30</v>
      </c>
      <c r="G14" s="50">
        <v>7</v>
      </c>
      <c r="H14" s="51"/>
      <c r="I14" s="19">
        <v>15549.01</v>
      </c>
      <c r="J14" s="19">
        <f t="shared" si="1"/>
        <v>108843.07</v>
      </c>
      <c r="K14" s="19">
        <f t="shared" si="0"/>
        <v>128434.8226</v>
      </c>
      <c r="L14" s="6"/>
      <c r="M14" s="6"/>
      <c r="N14" s="6"/>
      <c r="O14" s="7"/>
      <c r="P14" s="32"/>
    </row>
    <row r="15" spans="2:16" ht="105" x14ac:dyDescent="0.25">
      <c r="B15" s="16">
        <v>7</v>
      </c>
      <c r="C15" s="17" t="s">
        <v>37</v>
      </c>
      <c r="D15" s="17" t="s">
        <v>51</v>
      </c>
      <c r="E15" s="17" t="s">
        <v>48</v>
      </c>
      <c r="F15" s="18" t="s">
        <v>30</v>
      </c>
      <c r="G15" s="50">
        <v>1</v>
      </c>
      <c r="H15" s="51"/>
      <c r="I15" s="19">
        <v>42963.839999999997</v>
      </c>
      <c r="J15" s="19">
        <f t="shared" si="1"/>
        <v>42963.839999999997</v>
      </c>
      <c r="K15" s="19">
        <f t="shared" si="0"/>
        <v>50697.331199999993</v>
      </c>
      <c r="L15" s="6"/>
      <c r="M15" s="6"/>
      <c r="N15" s="6"/>
      <c r="O15" s="7"/>
      <c r="P15" s="32"/>
    </row>
    <row r="16" spans="2:16" ht="105" x14ac:dyDescent="0.25">
      <c r="B16" s="16">
        <v>8</v>
      </c>
      <c r="C16" s="17" t="s">
        <v>38</v>
      </c>
      <c r="D16" s="17" t="s">
        <v>51</v>
      </c>
      <c r="E16" s="17" t="s">
        <v>45</v>
      </c>
      <c r="F16" s="18" t="s">
        <v>30</v>
      </c>
      <c r="G16" s="50">
        <v>8</v>
      </c>
      <c r="H16" s="51"/>
      <c r="I16" s="19">
        <v>26200.85</v>
      </c>
      <c r="J16" s="19">
        <f t="shared" si="1"/>
        <v>209606.8</v>
      </c>
      <c r="K16" s="19">
        <f t="shared" si="0"/>
        <v>247336.02399999998</v>
      </c>
      <c r="L16" s="6"/>
      <c r="M16" s="6"/>
      <c r="N16" s="6"/>
      <c r="O16" s="7"/>
      <c r="P16" s="32"/>
    </row>
    <row r="17" spans="2:17" ht="210" x14ac:dyDescent="0.25">
      <c r="B17" s="16">
        <v>9</v>
      </c>
      <c r="C17" s="17" t="s">
        <v>49</v>
      </c>
      <c r="D17" s="17" t="s">
        <v>50</v>
      </c>
      <c r="E17" s="17" t="s">
        <v>46</v>
      </c>
      <c r="F17" s="18" t="s">
        <v>30</v>
      </c>
      <c r="G17" s="50">
        <v>1</v>
      </c>
      <c r="H17" s="51"/>
      <c r="I17" s="19">
        <v>19354.240000000002</v>
      </c>
      <c r="J17" s="19">
        <f t="shared" si="1"/>
        <v>19354.240000000002</v>
      </c>
      <c r="K17" s="19">
        <f t="shared" si="0"/>
        <v>22838.003199999999</v>
      </c>
      <c r="L17" s="6"/>
      <c r="M17" s="6"/>
      <c r="N17" s="6"/>
      <c r="O17" s="7"/>
      <c r="P17" s="32"/>
    </row>
    <row r="18" spans="2:17" x14ac:dyDescent="0.25">
      <c r="B18" s="20"/>
      <c r="C18" s="21"/>
      <c r="D18" s="21"/>
      <c r="E18" s="21"/>
      <c r="F18" s="22"/>
      <c r="G18" s="22"/>
      <c r="H18" s="23"/>
      <c r="I18" s="31" t="s">
        <v>58</v>
      </c>
      <c r="J18" s="24">
        <f>SUM($J$9:$J$17)</f>
        <v>704465.87999999989</v>
      </c>
      <c r="K18" s="24">
        <f>SUM(K9:K17)</f>
        <v>831269.73840000003</v>
      </c>
      <c r="L18" s="6"/>
      <c r="M18" s="6"/>
      <c r="N18" s="6"/>
      <c r="O18" s="7"/>
    </row>
    <row r="19" spans="2:17" x14ac:dyDescent="0.25">
      <c r="B19" s="25"/>
      <c r="C19" s="26"/>
      <c r="D19" s="26"/>
      <c r="E19" s="26"/>
      <c r="F19" s="27"/>
      <c r="G19" s="27"/>
      <c r="H19" s="28"/>
      <c r="I19" s="27"/>
      <c r="J19" s="27" t="s">
        <v>13</v>
      </c>
      <c r="K19" s="29">
        <f>K18-J18</f>
        <v>126803.85840000014</v>
      </c>
      <c r="L19" s="6"/>
      <c r="M19" s="6"/>
      <c r="N19" s="6"/>
      <c r="O19" s="7"/>
    </row>
    <row r="20" spans="2:17" x14ac:dyDescent="0.25">
      <c r="B20" s="40" t="s">
        <v>3</v>
      </c>
      <c r="C20" s="40"/>
      <c r="D20" s="62" t="s">
        <v>62</v>
      </c>
      <c r="E20" s="63"/>
      <c r="F20" s="63"/>
      <c r="G20" s="63"/>
      <c r="H20" s="63"/>
      <c r="I20" s="63"/>
      <c r="J20" s="63"/>
      <c r="K20" s="63"/>
      <c r="L20" s="64"/>
      <c r="M20" s="64"/>
      <c r="N20" s="64"/>
      <c r="O20" s="65"/>
    </row>
    <row r="21" spans="2:17" ht="32.1" customHeight="1" x14ac:dyDescent="0.25">
      <c r="B21" s="41" t="s">
        <v>4</v>
      </c>
      <c r="C21" s="41"/>
      <c r="D21" s="66" t="s">
        <v>6</v>
      </c>
      <c r="E21" s="67"/>
      <c r="F21" s="67"/>
      <c r="G21" s="67"/>
      <c r="H21" s="67"/>
      <c r="I21" s="67"/>
      <c r="J21" s="67"/>
      <c r="K21" s="67"/>
      <c r="L21" s="68"/>
      <c r="M21" s="68"/>
      <c r="N21" s="68"/>
      <c r="O21" s="69"/>
      <c r="P21" s="26"/>
      <c r="Q21" s="26"/>
    </row>
    <row r="22" spans="2:17" ht="15" customHeight="1" x14ac:dyDescent="0.25">
      <c r="B22" s="40" t="s">
        <v>2</v>
      </c>
      <c r="C22" s="40"/>
      <c r="D22" s="62" t="s">
        <v>63</v>
      </c>
      <c r="E22" s="63"/>
      <c r="F22" s="63"/>
      <c r="G22" s="63"/>
      <c r="H22" s="63"/>
      <c r="I22" s="63"/>
      <c r="J22" s="63"/>
      <c r="K22" s="63"/>
      <c r="L22" s="64"/>
      <c r="M22" s="64"/>
      <c r="N22" s="64"/>
      <c r="O22" s="65"/>
    </row>
    <row r="23" spans="2:17" x14ac:dyDescent="0.25">
      <c r="B23" s="42" t="s">
        <v>16</v>
      </c>
      <c r="C23" s="43"/>
      <c r="D23" s="62" t="s">
        <v>15</v>
      </c>
      <c r="E23" s="63"/>
      <c r="F23" s="63"/>
      <c r="G23" s="63"/>
      <c r="H23" s="63"/>
      <c r="I23" s="63"/>
      <c r="J23" s="63"/>
      <c r="K23" s="63"/>
      <c r="L23" s="64"/>
      <c r="M23" s="64"/>
      <c r="N23" s="64"/>
      <c r="O23" s="65"/>
    </row>
    <row r="24" spans="2:17" x14ac:dyDescent="0.25">
      <c r="B24" s="40" t="s">
        <v>5</v>
      </c>
      <c r="C24" s="40"/>
      <c r="D24" s="62"/>
      <c r="E24" s="63"/>
      <c r="F24" s="63"/>
      <c r="G24" s="63"/>
      <c r="H24" s="63"/>
      <c r="I24" s="63"/>
      <c r="J24" s="63"/>
      <c r="K24" s="63"/>
      <c r="L24" s="64"/>
      <c r="M24" s="64"/>
      <c r="N24" s="64"/>
      <c r="O24" s="65"/>
    </row>
    <row r="25" spans="2:17" x14ac:dyDescent="0.25">
      <c r="B25" s="28"/>
      <c r="C25" s="28"/>
      <c r="D25" s="28"/>
      <c r="E25" s="30"/>
      <c r="F25" s="30"/>
      <c r="G25" s="30"/>
      <c r="H25" s="28"/>
      <c r="I25" s="30"/>
      <c r="J25" s="30"/>
      <c r="K25" s="30"/>
    </row>
    <row r="26" spans="2:17" ht="177.75" customHeight="1" x14ac:dyDescent="0.25">
      <c r="B26" s="37" t="s">
        <v>60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</row>
    <row r="28" spans="2:17" x14ac:dyDescent="0.25">
      <c r="C28" s="13"/>
      <c r="D28" s="13"/>
    </row>
    <row r="29" spans="2:17" x14ac:dyDescent="0.25">
      <c r="C29" s="13"/>
      <c r="D29" s="13"/>
    </row>
    <row r="30" spans="2:17" x14ac:dyDescent="0.25">
      <c r="C30" s="13"/>
      <c r="D30" s="13"/>
    </row>
  </sheetData>
  <mergeCells count="34">
    <mergeCell ref="B26:O26"/>
    <mergeCell ref="D20:O20"/>
    <mergeCell ref="D21:O21"/>
    <mergeCell ref="D22:O22"/>
    <mergeCell ref="D23:O23"/>
    <mergeCell ref="D24:O24"/>
    <mergeCell ref="L6:O6"/>
    <mergeCell ref="G6:H7"/>
    <mergeCell ref="G8:H8"/>
    <mergeCell ref="G9:H9"/>
    <mergeCell ref="G11:H11"/>
    <mergeCell ref="G10:H10"/>
    <mergeCell ref="G14:H14"/>
    <mergeCell ref="G15:H15"/>
    <mergeCell ref="G16:H16"/>
    <mergeCell ref="G17:H17"/>
    <mergeCell ref="G12:H12"/>
    <mergeCell ref="G13:H13"/>
    <mergeCell ref="P6:P7"/>
    <mergeCell ref="B4:P4"/>
    <mergeCell ref="B2:O2"/>
    <mergeCell ref="D6:D7"/>
    <mergeCell ref="B24:C24"/>
    <mergeCell ref="B20:C20"/>
    <mergeCell ref="B21:C21"/>
    <mergeCell ref="B23:C23"/>
    <mergeCell ref="B22:C22"/>
    <mergeCell ref="B6:B7"/>
    <mergeCell ref="C6:C7"/>
    <mergeCell ref="K6:K7"/>
    <mergeCell ref="E6:E7"/>
    <mergeCell ref="F6:F7"/>
    <mergeCell ref="J6:J7"/>
    <mergeCell ref="I6:I7"/>
  </mergeCells>
  <pageMargins left="0.78740157480314965" right="0.39370078740157483" top="0.78740157480314965" bottom="0.39370078740157483" header="0.31496062992125984" footer="0.31496062992125984"/>
  <pageSetup paperSize="9" scale="62" fitToHeight="0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18</v>
      </c>
      <c r="B5" t="e">
        <f>XLR_ERRNAME</f>
        <v>#NAME?</v>
      </c>
    </row>
    <row r="6" spans="1:19" x14ac:dyDescent="0.25">
      <c r="A6" t="s">
        <v>19</v>
      </c>
      <c r="B6">
        <v>14054</v>
      </c>
      <c r="C6" s="2" t="s">
        <v>20</v>
      </c>
      <c r="D6">
        <v>7521</v>
      </c>
      <c r="E6" s="2" t="s">
        <v>21</v>
      </c>
      <c r="F6" s="2" t="s">
        <v>22</v>
      </c>
      <c r="G6" s="2" t="s">
        <v>23</v>
      </c>
      <c r="H6" s="2" t="s">
        <v>23</v>
      </c>
      <c r="I6" s="2" t="s">
        <v>23</v>
      </c>
      <c r="J6" s="2" t="s">
        <v>21</v>
      </c>
      <c r="K6" s="2" t="s">
        <v>24</v>
      </c>
      <c r="L6" s="2" t="s">
        <v>25</v>
      </c>
      <c r="M6" s="2" t="s">
        <v>26</v>
      </c>
      <c r="N6" s="2" t="s">
        <v>23</v>
      </c>
      <c r="O6">
        <v>1507925</v>
      </c>
      <c r="P6" s="2" t="s">
        <v>27</v>
      </c>
      <c r="Q6">
        <v>0</v>
      </c>
      <c r="R6" s="2" t="s">
        <v>23</v>
      </c>
      <c r="S6" s="2" t="s">
        <v>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2018-02-22T09:16:18Z</cp:lastPrinted>
  <dcterms:created xsi:type="dcterms:W3CDTF">2013-12-19T08:11:42Z</dcterms:created>
  <dcterms:modified xsi:type="dcterms:W3CDTF">2018-02-22T09:16:43Z</dcterms:modified>
</cp:coreProperties>
</file>